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컴활2급\컴활2급 찐예제\"/>
    </mc:Choice>
  </mc:AlternateContent>
  <xr:revisionPtr revIDLastSave="0" documentId="13_ncr:1_{2585D4C4-F0E7-4AC9-A418-9C0491486CCE}" xr6:coauthVersionLast="47" xr6:coauthVersionMax="47" xr10:uidLastSave="{00000000-0000-0000-0000-000000000000}"/>
  <bookViews>
    <workbookView xWindow="-98" yWindow="-98" windowWidth="28321" windowHeight="15000" xr2:uid="{FFD10245-6E77-49EF-B0DA-606A66180D34}"/>
  </bookViews>
  <sheets>
    <sheet name="시나리오 요약(완성)" sheetId="5" r:id="rId1"/>
    <sheet name="시나리오-1(완성)" sheetId="1" r:id="rId2"/>
    <sheet name="시나리오 요약 2(완성)" sheetId="6" r:id="rId3"/>
    <sheet name="시나리오-2(완성)" sheetId="2" r:id="rId4"/>
    <sheet name="시나리오-3(완성)" sheetId="3" r:id="rId5"/>
    <sheet name="시나리오 요약 3(완성)" sheetId="7" r:id="rId6"/>
  </sheets>
  <definedNames>
    <definedName name="마진율">'시나리오-3(완성)'!$A$13</definedName>
    <definedName name="불량률">'시나리오-2(완성)'!$B$15</definedName>
    <definedName name="순이익률">'시나리오-1(완성)'!$H$17</definedName>
    <definedName name="순이익합계">'시나리오-1(완성)'!$H$15</definedName>
    <definedName name="이익금액합계">'시나리오-3(완성)'!$F$10</definedName>
    <definedName name="이익률">'시나리오-2(완성)'!$B$14</definedName>
    <definedName name="이익합계">'시나리오-2(완성)'!$G$13</definedName>
    <definedName name="판매금액합계">'시나리오-3(완성)'!$E$10</definedName>
    <definedName name="할인율">'시나리오-3(완성)'!$B$13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3" l="1"/>
  <c r="C9" i="3"/>
  <c r="E9" i="3" s="1"/>
  <c r="F9" i="3" s="1"/>
  <c r="C8" i="3"/>
  <c r="E8" i="3" s="1"/>
  <c r="F8" i="3" s="1"/>
  <c r="C7" i="3"/>
  <c r="E7" i="3" s="1"/>
  <c r="F7" i="3" s="1"/>
  <c r="C6" i="3"/>
  <c r="E6" i="3" s="1"/>
  <c r="F6" i="3" s="1"/>
  <c r="C5" i="3"/>
  <c r="E5" i="3" s="1"/>
  <c r="F5" i="3" s="1"/>
  <c r="C4" i="3"/>
  <c r="E4" i="3" s="1"/>
  <c r="E13" i="2"/>
  <c r="C13" i="2"/>
  <c r="F12" i="2"/>
  <c r="G12" i="2" s="1"/>
  <c r="D12" i="2"/>
  <c r="F11" i="2"/>
  <c r="G11" i="2" s="1"/>
  <c r="D11" i="2"/>
  <c r="F10" i="2"/>
  <c r="G10" i="2" s="1"/>
  <c r="D10" i="2"/>
  <c r="F9" i="2"/>
  <c r="G9" i="2" s="1"/>
  <c r="D9" i="2"/>
  <c r="F8" i="2"/>
  <c r="G8" i="2" s="1"/>
  <c r="D8" i="2"/>
  <c r="F7" i="2"/>
  <c r="G7" i="2" s="1"/>
  <c r="D7" i="2"/>
  <c r="F6" i="2"/>
  <c r="G6" i="2" s="1"/>
  <c r="D6" i="2"/>
  <c r="F5" i="2"/>
  <c r="G5" i="2" s="1"/>
  <c r="D5" i="2"/>
  <c r="F4" i="2"/>
  <c r="G4" i="2" s="1"/>
  <c r="D4" i="2"/>
  <c r="D13" i="2" s="1"/>
  <c r="G15" i="1"/>
  <c r="E15" i="1"/>
  <c r="D15" i="1"/>
  <c r="F15" i="1" s="1"/>
  <c r="H14" i="1"/>
  <c r="F14" i="1"/>
  <c r="F13" i="1"/>
  <c r="H13" i="1" s="1"/>
  <c r="H12" i="1"/>
  <c r="F12" i="1"/>
  <c r="F11" i="1"/>
  <c r="H11" i="1" s="1"/>
  <c r="H10" i="1"/>
  <c r="F10" i="1"/>
  <c r="F9" i="1"/>
  <c r="H9" i="1" s="1"/>
  <c r="H8" i="1"/>
  <c r="F8" i="1"/>
  <c r="F7" i="1"/>
  <c r="H7" i="1" s="1"/>
  <c r="H6" i="1"/>
  <c r="F6" i="1"/>
  <c r="H5" i="1"/>
  <c r="F5" i="1"/>
  <c r="F4" i="3" l="1"/>
  <c r="F10" i="3" s="1"/>
  <c r="E10" i="3"/>
  <c r="G13" i="2"/>
  <c r="F13" i="2"/>
  <c r="H15" i="1"/>
</calcChain>
</file>

<file path=xl/sharedStrings.xml><?xml version="1.0" encoding="utf-8"?>
<sst xmlns="http://schemas.openxmlformats.org/spreadsheetml/2006/main" count="101" uniqueCount="79">
  <si>
    <t>혼수품목 매출 현황</t>
    <phoneticPr fontId="6" type="noConversion"/>
  </si>
  <si>
    <t>(단위:만원)</t>
    <phoneticPr fontId="6" type="noConversion"/>
  </si>
  <si>
    <t>상품명</t>
  </si>
  <si>
    <t>판매액</t>
  </si>
  <si>
    <t>목표액</t>
  </si>
  <si>
    <t>순이익</t>
  </si>
  <si>
    <t>전반기</t>
    <phoneticPr fontId="6" type="noConversion"/>
  </si>
  <si>
    <t>후반기</t>
    <phoneticPr fontId="6" type="noConversion"/>
  </si>
  <si>
    <t>합계</t>
  </si>
  <si>
    <t>가전류</t>
    <phoneticPr fontId="6" type="noConversion"/>
  </si>
  <si>
    <t>TV</t>
  </si>
  <si>
    <t>냉장고</t>
  </si>
  <si>
    <t>세탁기</t>
  </si>
  <si>
    <t>홈시어터</t>
    <phoneticPr fontId="6" type="noConversion"/>
  </si>
  <si>
    <t>김치냉장고</t>
  </si>
  <si>
    <t>식기세척기</t>
  </si>
  <si>
    <t>가구류</t>
    <phoneticPr fontId="6" type="noConversion"/>
  </si>
  <si>
    <t>장롱</t>
    <phoneticPr fontId="6" type="noConversion"/>
  </si>
  <si>
    <t>소파</t>
  </si>
  <si>
    <t>식탁</t>
    <phoneticPr fontId="6" type="noConversion"/>
  </si>
  <si>
    <t>침대</t>
  </si>
  <si>
    <t>순이익률</t>
    <phoneticPr fontId="6" type="noConversion"/>
  </si>
  <si>
    <t>제품별 생산현황</t>
    <phoneticPr fontId="6" type="noConversion"/>
  </si>
  <si>
    <t>제품명</t>
    <phoneticPr fontId="6" type="noConversion"/>
  </si>
  <si>
    <t>생산단가</t>
    <phoneticPr fontId="6" type="noConversion"/>
  </si>
  <si>
    <t>생산수량</t>
    <phoneticPr fontId="6" type="noConversion"/>
  </si>
  <si>
    <t>생산비용</t>
    <phoneticPr fontId="6" type="noConversion"/>
  </si>
  <si>
    <t>매출단가</t>
    <phoneticPr fontId="6" type="noConversion"/>
  </si>
  <si>
    <t>매출액</t>
    <phoneticPr fontId="6" type="noConversion"/>
  </si>
  <si>
    <t>매출이익</t>
    <phoneticPr fontId="6" type="noConversion"/>
  </si>
  <si>
    <t>볼펜</t>
    <phoneticPr fontId="6" type="noConversion"/>
  </si>
  <si>
    <t>노트</t>
    <phoneticPr fontId="6" type="noConversion"/>
  </si>
  <si>
    <t>지우개</t>
    <phoneticPr fontId="6" type="noConversion"/>
  </si>
  <si>
    <t>풀</t>
    <phoneticPr fontId="6" type="noConversion"/>
  </si>
  <si>
    <t>메모지</t>
    <phoneticPr fontId="6" type="noConversion"/>
  </si>
  <si>
    <t>펀치</t>
    <phoneticPr fontId="6" type="noConversion"/>
  </si>
  <si>
    <t>형광펜</t>
    <phoneticPr fontId="6" type="noConversion"/>
  </si>
  <si>
    <t>봉투</t>
    <phoneticPr fontId="6" type="noConversion"/>
  </si>
  <si>
    <t>잉크</t>
    <phoneticPr fontId="6" type="noConversion"/>
  </si>
  <si>
    <t>합  계</t>
    <phoneticPr fontId="6" type="noConversion"/>
  </si>
  <si>
    <t>이익률</t>
    <phoneticPr fontId="6" type="noConversion"/>
  </si>
  <si>
    <t>불량률</t>
    <phoneticPr fontId="6" type="noConversion"/>
  </si>
  <si>
    <t>KS 마트 특별기획전 원피스 판매 현황</t>
    <phoneticPr fontId="6" type="noConversion"/>
  </si>
  <si>
    <t>매장</t>
    <phoneticPr fontId="6" type="noConversion"/>
  </si>
  <si>
    <t>매입원가</t>
    <phoneticPr fontId="6" type="noConversion"/>
  </si>
  <si>
    <t>판매가</t>
    <phoneticPr fontId="6" type="noConversion"/>
  </si>
  <si>
    <t>판매수량</t>
    <phoneticPr fontId="6" type="noConversion"/>
  </si>
  <si>
    <t>판매금액</t>
    <phoneticPr fontId="6" type="noConversion"/>
  </si>
  <si>
    <t>이익금액</t>
    <phoneticPr fontId="6" type="noConversion"/>
  </si>
  <si>
    <t>아이잠</t>
    <phoneticPr fontId="6" type="noConversion"/>
  </si>
  <si>
    <t>승주군</t>
    <phoneticPr fontId="6" type="noConversion"/>
  </si>
  <si>
    <t>데쿠</t>
    <phoneticPr fontId="6" type="noConversion"/>
  </si>
  <si>
    <t>머니엄</t>
    <phoneticPr fontId="6" type="noConversion"/>
  </si>
  <si>
    <t>카스</t>
    <phoneticPr fontId="6" type="noConversion"/>
  </si>
  <si>
    <t>오보제</t>
    <phoneticPr fontId="6" type="noConversion"/>
  </si>
  <si>
    <t>합 계</t>
    <phoneticPr fontId="6" type="noConversion"/>
  </si>
  <si>
    <t>마진율</t>
    <phoneticPr fontId="6" type="noConversion"/>
  </si>
  <si>
    <t>할인율</t>
    <phoneticPr fontId="6" type="noConversion"/>
  </si>
  <si>
    <t>순이익률</t>
  </si>
  <si>
    <t>순이익합계</t>
  </si>
  <si>
    <t>순이익 인상</t>
  </si>
  <si>
    <t>만든 사람 ys 날짜 2024-03-30</t>
  </si>
  <si>
    <t>순이익 인하</t>
  </si>
  <si>
    <t>시나리오 요약</t>
  </si>
  <si>
    <t>변경 셀:</t>
  </si>
  <si>
    <t>현재 값:</t>
  </si>
  <si>
    <t>결과 셀:</t>
  </si>
  <si>
    <t>참고: 현재 값 열은 시나리오 요약 보고서가 작성될 때의</t>
  </si>
  <si>
    <t>변경 셀 값을 나타냅니다. 각 시나리오의 변경 셀들은</t>
  </si>
  <si>
    <t>회색으로 표시됩니다.</t>
  </si>
  <si>
    <t>이익률</t>
  </si>
  <si>
    <t>불량률</t>
  </si>
  <si>
    <t>이익합계</t>
  </si>
  <si>
    <t>이익증가</t>
  </si>
  <si>
    <t>이익감소</t>
  </si>
  <si>
    <t>마진율</t>
  </si>
  <si>
    <t>할인율</t>
  </si>
  <si>
    <t>판매금액합계</t>
  </si>
  <si>
    <t>이익금액합계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</si>
</sst>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yyyy&quot;년&quot;\ m&quot;월&quot;"/>
  </numFmts>
  <fonts count="1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5"/>
      <color theme="3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b/>
      <sz val="16"/>
      <name val="맑은 고딕"/>
      <family val="3"/>
      <charset val="129"/>
      <scheme val="major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ajor"/>
    </font>
    <font>
      <b/>
      <sz val="16"/>
      <color theme="1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9"/>
      <name val="맑은 고딕"/>
      <family val="2"/>
      <charset val="129"/>
      <scheme val="minor"/>
    </font>
    <font>
      <sz val="11"/>
      <color indexed="9"/>
      <name val="맑은 고딕"/>
      <family val="3"/>
      <charset val="129"/>
      <scheme val="minor"/>
    </font>
    <font>
      <sz val="11"/>
      <color indexed="8"/>
      <name val="맑은 고딕"/>
      <family val="2"/>
      <charset val="129"/>
      <scheme val="minor"/>
    </font>
    <font>
      <sz val="11"/>
      <color indexed="18"/>
      <name val="맑은 고딕"/>
      <family val="2"/>
      <charset val="129"/>
      <scheme val="minor"/>
    </font>
    <font>
      <sz val="11"/>
      <color indexed="1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 applyAlignment="1"/>
    <xf numFmtId="0" fontId="3" fillId="0" borderId="2" xfId="0" applyFont="1" applyBorder="1" applyAlignment="1"/>
    <xf numFmtId="41" fontId="3" fillId="0" borderId="2" xfId="1" applyFont="1" applyBorder="1" applyAlignment="1"/>
    <xf numFmtId="9" fontId="3" fillId="0" borderId="2" xfId="0" applyNumberFormat="1" applyFont="1" applyBorder="1" applyAlignment="1"/>
    <xf numFmtId="176" fontId="0" fillId="0" borderId="0" xfId="0" applyNumberFormat="1">
      <alignment vertical="center"/>
    </xf>
    <xf numFmtId="0" fontId="0" fillId="0" borderId="2" xfId="0" applyBorder="1" applyAlignment="1">
      <alignment horizontal="center" vertical="center"/>
    </xf>
    <xf numFmtId="41" fontId="0" fillId="0" borderId="2" xfId="1" applyFont="1" applyBorder="1" applyAlignment="1">
      <alignment horizontal="center" vertical="center"/>
    </xf>
    <xf numFmtId="41" fontId="0" fillId="0" borderId="2" xfId="0" applyNumberFormat="1" applyBorder="1">
      <alignment vertical="center"/>
    </xf>
    <xf numFmtId="9" fontId="0" fillId="0" borderId="2" xfId="0" applyNumberForma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12" fillId="0" borderId="0" xfId="0" applyFont="1">
      <alignment vertical="center"/>
    </xf>
    <xf numFmtId="0" fontId="12" fillId="0" borderId="2" xfId="0" applyFont="1" applyBorder="1" applyAlignment="1">
      <alignment horizontal="center"/>
    </xf>
    <xf numFmtId="41" fontId="12" fillId="0" borderId="2" xfId="1" applyFont="1" applyBorder="1" applyAlignment="1"/>
    <xf numFmtId="41" fontId="12" fillId="0" borderId="2" xfId="1" applyFont="1" applyBorder="1" applyAlignment="1">
      <alignment horizontal="center"/>
    </xf>
    <xf numFmtId="41" fontId="12" fillId="0" borderId="2" xfId="0" applyNumberFormat="1" applyFont="1" applyBorder="1" applyAlignment="1">
      <alignment horizontal="center" vertical="center"/>
    </xf>
    <xf numFmtId="41" fontId="12" fillId="0" borderId="0" xfId="1" applyFont="1" applyBorder="1" applyAlignment="1"/>
    <xf numFmtId="22" fontId="12" fillId="0" borderId="0" xfId="0" applyNumberFormat="1" applyFont="1">
      <alignment vertical="center"/>
    </xf>
    <xf numFmtId="9" fontId="12" fillId="0" borderId="2" xfId="0" applyNumberFormat="1" applyFont="1" applyBorder="1" applyAlignment="1">
      <alignment horizontal="center"/>
    </xf>
    <xf numFmtId="9" fontId="12" fillId="0" borderId="2" xfId="1" applyNumberFormat="1" applyFont="1" applyBorder="1" applyAlignment="1">
      <alignment horizontal="center"/>
    </xf>
    <xf numFmtId="0" fontId="3" fillId="0" borderId="2" xfId="0" applyFont="1" applyBorder="1" applyAlignment="1">
      <alignment vertical="center" textRotation="255"/>
    </xf>
    <xf numFmtId="0" fontId="3" fillId="0" borderId="2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9" fontId="0" fillId="0" borderId="0" xfId="0" applyNumberFormat="1" applyFill="1" applyBorder="1" applyAlignment="1">
      <alignment vertical="center"/>
    </xf>
    <xf numFmtId="41" fontId="0" fillId="0" borderId="7" xfId="0" applyNumberFormat="1" applyFill="1" applyBorder="1" applyAlignment="1">
      <alignment vertical="center"/>
    </xf>
    <xf numFmtId="0" fontId="14" fillId="3" borderId="8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left" vertical="center"/>
    </xf>
    <xf numFmtId="0" fontId="14" fillId="3" borderId="6" xfId="0" applyFont="1" applyFill="1" applyBorder="1" applyAlignment="1">
      <alignment horizontal="left" vertical="center"/>
    </xf>
    <xf numFmtId="0" fontId="0" fillId="0" borderId="5" xfId="0" applyFill="1" applyBorder="1" applyAlignment="1">
      <alignment vertical="center"/>
    </xf>
    <xf numFmtId="0" fontId="15" fillId="4" borderId="0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7" fillId="4" borderId="5" xfId="0" applyFont="1" applyFill="1" applyBorder="1" applyAlignment="1">
      <alignment horizontal="left" vertical="center"/>
    </xf>
    <xf numFmtId="0" fontId="15" fillId="4" borderId="7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right" vertical="center"/>
    </xf>
    <xf numFmtId="0" fontId="13" fillId="3" borderId="8" xfId="0" applyFont="1" applyFill="1" applyBorder="1" applyAlignment="1">
      <alignment horizontal="right" vertical="center"/>
    </xf>
    <xf numFmtId="9" fontId="0" fillId="5" borderId="0" xfId="0" applyNumberFormat="1" applyFill="1" applyBorder="1" applyAlignment="1">
      <alignment vertical="center"/>
    </xf>
    <xf numFmtId="0" fontId="18" fillId="0" borderId="0" xfId="0" applyFont="1" applyFill="1" applyBorder="1" applyAlignment="1">
      <alignment vertical="top" wrapText="1"/>
    </xf>
    <xf numFmtId="41" fontId="0" fillId="0" borderId="0" xfId="0" applyNumberFormat="1" applyFill="1" applyBorder="1" applyAlignment="1">
      <alignment vertical="center"/>
    </xf>
  </cellXfs>
  <cellStyles count="3">
    <cellStyle name="쉼표 [0]" xfId="1" builtinId="6"/>
    <cellStyle name="제목 1" xfId="2" builtinId="16"/>
    <cellStyle name="표준" xfId="0" builtinId="0"/>
  </cellStyles>
  <dxfs count="2"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3C5A6-B18C-4FD4-9E6D-11A6C025CA6A}">
  <sheetPr>
    <outlinePr summaryBelow="0"/>
  </sheetPr>
  <dimension ref="B1:F11"/>
  <sheetViews>
    <sheetView showGridLines="0" tabSelected="1" workbookViewId="0"/>
  </sheetViews>
  <sheetFormatPr defaultRowHeight="16.899999999999999" outlineLevelRow="1" outlineLevelCol="1" x14ac:dyDescent="0.6"/>
  <cols>
    <col min="3" max="3" width="10.0625" bestFit="1" customWidth="1"/>
    <col min="4" max="6" width="10.75" bestFit="1" customWidth="1" outlineLevel="1"/>
  </cols>
  <sheetData>
    <row r="1" spans="2:6" ht="17.25" thickBot="1" x14ac:dyDescent="0.65"/>
    <row r="2" spans="2:6" x14ac:dyDescent="0.6">
      <c r="B2" s="38" t="s">
        <v>63</v>
      </c>
      <c r="C2" s="39"/>
      <c r="D2" s="45"/>
      <c r="E2" s="45"/>
      <c r="F2" s="45"/>
    </row>
    <row r="3" spans="2:6" collapsed="1" x14ac:dyDescent="0.6">
      <c r="B3" s="37"/>
      <c r="C3" s="37"/>
      <c r="D3" s="46" t="s">
        <v>65</v>
      </c>
      <c r="E3" s="46" t="s">
        <v>60</v>
      </c>
      <c r="F3" s="46" t="s">
        <v>62</v>
      </c>
    </row>
    <row r="4" spans="2:6" ht="47.25" hidden="1" outlineLevel="1" x14ac:dyDescent="0.6">
      <c r="B4" s="41"/>
      <c r="C4" s="41"/>
      <c r="D4" s="34"/>
      <c r="E4" s="48" t="s">
        <v>61</v>
      </c>
      <c r="F4" s="48" t="s">
        <v>61</v>
      </c>
    </row>
    <row r="5" spans="2:6" x14ac:dyDescent="0.6">
      <c r="B5" s="42" t="s">
        <v>64</v>
      </c>
      <c r="C5" s="43"/>
      <c r="D5" s="40"/>
      <c r="E5" s="40"/>
      <c r="F5" s="40"/>
    </row>
    <row r="6" spans="2:6" outlineLevel="1" x14ac:dyDescent="0.6">
      <c r="B6" s="41"/>
      <c r="C6" s="41" t="s">
        <v>58</v>
      </c>
      <c r="D6" s="35">
        <v>0.25</v>
      </c>
      <c r="E6" s="47">
        <v>0.3</v>
      </c>
      <c r="F6" s="47">
        <v>0.2</v>
      </c>
    </row>
    <row r="7" spans="2:6" x14ac:dyDescent="0.6">
      <c r="B7" s="42" t="s">
        <v>66</v>
      </c>
      <c r="C7" s="43"/>
      <c r="D7" s="40"/>
      <c r="E7" s="40"/>
      <c r="F7" s="40"/>
    </row>
    <row r="8" spans="2:6" ht="17.25" outlineLevel="1" thickBot="1" x14ac:dyDescent="0.65">
      <c r="B8" s="44"/>
      <c r="C8" s="44" t="s">
        <v>59</v>
      </c>
      <c r="D8" s="36">
        <v>10880</v>
      </c>
      <c r="E8" s="36">
        <v>13056</v>
      </c>
      <c r="F8" s="36">
        <v>8704</v>
      </c>
    </row>
    <row r="9" spans="2:6" x14ac:dyDescent="0.6">
      <c r="B9" t="s">
        <v>67</v>
      </c>
    </row>
    <row r="10" spans="2:6" x14ac:dyDescent="0.6">
      <c r="B10" t="s">
        <v>68</v>
      </c>
    </row>
    <row r="11" spans="2:6" x14ac:dyDescent="0.6">
      <c r="B11" t="s">
        <v>69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05B81-1B71-49ED-80B6-F4074C7960D9}">
  <dimension ref="A1:H17"/>
  <sheetViews>
    <sheetView workbookViewId="0"/>
  </sheetViews>
  <sheetFormatPr defaultRowHeight="16.899999999999999" x14ac:dyDescent="0.6"/>
  <cols>
    <col min="1" max="1" width="2.875" customWidth="1"/>
    <col min="2" max="2" width="6.75" customWidth="1"/>
    <col min="3" max="3" width="10.375" bestFit="1" customWidth="1"/>
    <col min="8" max="8" width="10" bestFit="1" customWidth="1"/>
  </cols>
  <sheetData>
    <row r="1" spans="1:8" ht="24.75" x14ac:dyDescent="0.6">
      <c r="A1" s="1"/>
      <c r="B1" s="25" t="s">
        <v>0</v>
      </c>
      <c r="C1" s="25"/>
      <c r="D1" s="25"/>
      <c r="E1" s="25"/>
      <c r="F1" s="25"/>
      <c r="G1" s="25"/>
      <c r="H1" s="25"/>
    </row>
    <row r="2" spans="1:8" x14ac:dyDescent="0.6">
      <c r="A2" s="1"/>
      <c r="B2" s="1"/>
      <c r="C2" s="1"/>
      <c r="D2" s="1"/>
      <c r="E2" s="1"/>
      <c r="F2" s="1"/>
      <c r="G2" s="1"/>
      <c r="H2" s="1" t="s">
        <v>1</v>
      </c>
    </row>
    <row r="3" spans="1:8" x14ac:dyDescent="0.6">
      <c r="A3" s="1"/>
      <c r="B3" s="26" t="s">
        <v>2</v>
      </c>
      <c r="C3" s="26"/>
      <c r="D3" s="27" t="s">
        <v>3</v>
      </c>
      <c r="E3" s="27"/>
      <c r="F3" s="27"/>
      <c r="G3" s="26" t="s">
        <v>4</v>
      </c>
      <c r="H3" s="26" t="s">
        <v>5</v>
      </c>
    </row>
    <row r="4" spans="1:8" x14ac:dyDescent="0.6">
      <c r="A4" s="1"/>
      <c r="B4" s="26"/>
      <c r="C4" s="26"/>
      <c r="D4" s="11" t="s">
        <v>6</v>
      </c>
      <c r="E4" s="11" t="s">
        <v>7</v>
      </c>
      <c r="F4" s="11" t="s">
        <v>8</v>
      </c>
      <c r="G4" s="26"/>
      <c r="H4" s="26"/>
    </row>
    <row r="5" spans="1:8" x14ac:dyDescent="0.6">
      <c r="A5" s="1"/>
      <c r="B5" s="21" t="s">
        <v>9</v>
      </c>
      <c r="C5" s="2" t="s">
        <v>10</v>
      </c>
      <c r="D5" s="3">
        <v>3000</v>
      </c>
      <c r="E5" s="3">
        <v>3200</v>
      </c>
      <c r="F5" s="3">
        <f t="shared" ref="F5:F15" si="0">SUM(D5:E5)</f>
        <v>6200</v>
      </c>
      <c r="G5" s="3">
        <v>6400</v>
      </c>
      <c r="H5" s="3">
        <f t="shared" ref="H5:H14" si="1">F5*$H$17</f>
        <v>1550</v>
      </c>
    </row>
    <row r="6" spans="1:8" x14ac:dyDescent="0.6">
      <c r="A6" s="1"/>
      <c r="B6" s="21"/>
      <c r="C6" s="2" t="s">
        <v>11</v>
      </c>
      <c r="D6" s="3">
        <v>2000</v>
      </c>
      <c r="E6" s="3">
        <v>3400</v>
      </c>
      <c r="F6" s="3">
        <f t="shared" si="0"/>
        <v>5400</v>
      </c>
      <c r="G6" s="3">
        <v>5500</v>
      </c>
      <c r="H6" s="3">
        <f t="shared" si="1"/>
        <v>1350</v>
      </c>
    </row>
    <row r="7" spans="1:8" x14ac:dyDescent="0.6">
      <c r="A7" s="1"/>
      <c r="B7" s="21"/>
      <c r="C7" s="2" t="s">
        <v>12</v>
      </c>
      <c r="D7" s="3">
        <v>2000</v>
      </c>
      <c r="E7" s="3">
        <v>3400</v>
      </c>
      <c r="F7" s="3">
        <f t="shared" si="0"/>
        <v>5400</v>
      </c>
      <c r="G7" s="3">
        <v>3000</v>
      </c>
      <c r="H7" s="3">
        <f t="shared" si="1"/>
        <v>1350</v>
      </c>
    </row>
    <row r="8" spans="1:8" x14ac:dyDescent="0.6">
      <c r="A8" s="1"/>
      <c r="B8" s="21"/>
      <c r="C8" s="2" t="s">
        <v>13</v>
      </c>
      <c r="D8" s="3">
        <v>3800</v>
      </c>
      <c r="E8" s="3">
        <v>2000</v>
      </c>
      <c r="F8" s="3">
        <f t="shared" si="0"/>
        <v>5800</v>
      </c>
      <c r="G8" s="3">
        <v>6500</v>
      </c>
      <c r="H8" s="3">
        <f t="shared" si="1"/>
        <v>1450</v>
      </c>
    </row>
    <row r="9" spans="1:8" x14ac:dyDescent="0.6">
      <c r="A9" s="1"/>
      <c r="B9" s="21"/>
      <c r="C9" s="2" t="s">
        <v>14</v>
      </c>
      <c r="D9" s="3">
        <v>1200</v>
      </c>
      <c r="E9" s="3">
        <v>3800</v>
      </c>
      <c r="F9" s="3">
        <f t="shared" si="0"/>
        <v>5000</v>
      </c>
      <c r="G9" s="3">
        <v>4500</v>
      </c>
      <c r="H9" s="3">
        <f t="shared" si="1"/>
        <v>1250</v>
      </c>
    </row>
    <row r="10" spans="1:8" x14ac:dyDescent="0.6">
      <c r="A10" s="1"/>
      <c r="B10" s="21"/>
      <c r="C10" s="2" t="s">
        <v>15</v>
      </c>
      <c r="D10" s="3">
        <v>900</v>
      </c>
      <c r="E10" s="3">
        <v>1500</v>
      </c>
      <c r="F10" s="3">
        <f t="shared" si="0"/>
        <v>2400</v>
      </c>
      <c r="G10" s="3">
        <v>3500</v>
      </c>
      <c r="H10" s="3">
        <f t="shared" si="1"/>
        <v>600</v>
      </c>
    </row>
    <row r="11" spans="1:8" x14ac:dyDescent="0.6">
      <c r="A11" s="1"/>
      <c r="B11" s="21" t="s">
        <v>16</v>
      </c>
      <c r="C11" s="2" t="s">
        <v>17</v>
      </c>
      <c r="D11" s="3">
        <v>3200</v>
      </c>
      <c r="E11" s="3">
        <v>3000</v>
      </c>
      <c r="F11" s="3">
        <f t="shared" si="0"/>
        <v>6200</v>
      </c>
      <c r="G11" s="3">
        <v>5800</v>
      </c>
      <c r="H11" s="3">
        <f t="shared" si="1"/>
        <v>1550</v>
      </c>
    </row>
    <row r="12" spans="1:8" x14ac:dyDescent="0.6">
      <c r="A12" s="1"/>
      <c r="B12" s="21"/>
      <c r="C12" s="2" t="s">
        <v>18</v>
      </c>
      <c r="D12" s="3">
        <v>1000</v>
      </c>
      <c r="E12" s="3">
        <v>1500</v>
      </c>
      <c r="F12" s="3">
        <f t="shared" si="0"/>
        <v>2500</v>
      </c>
      <c r="G12" s="3">
        <v>2200</v>
      </c>
      <c r="H12" s="3">
        <f t="shared" si="1"/>
        <v>625</v>
      </c>
    </row>
    <row r="13" spans="1:8" x14ac:dyDescent="0.6">
      <c r="A13" s="1"/>
      <c r="B13" s="21"/>
      <c r="C13" s="2" t="s">
        <v>19</v>
      </c>
      <c r="D13" s="3">
        <v>560</v>
      </c>
      <c r="E13" s="3">
        <v>460</v>
      </c>
      <c r="F13" s="3">
        <f t="shared" si="0"/>
        <v>1020</v>
      </c>
      <c r="G13" s="3">
        <v>1200</v>
      </c>
      <c r="H13" s="3">
        <f t="shared" si="1"/>
        <v>255</v>
      </c>
    </row>
    <row r="14" spans="1:8" x14ac:dyDescent="0.6">
      <c r="A14" s="1"/>
      <c r="B14" s="21"/>
      <c r="C14" s="2" t="s">
        <v>20</v>
      </c>
      <c r="D14" s="3">
        <v>1200</v>
      </c>
      <c r="E14" s="3">
        <v>2400</v>
      </c>
      <c r="F14" s="3">
        <f t="shared" si="0"/>
        <v>3600</v>
      </c>
      <c r="G14" s="3">
        <v>3500</v>
      </c>
      <c r="H14" s="3">
        <f t="shared" si="1"/>
        <v>900</v>
      </c>
    </row>
    <row r="15" spans="1:8" x14ac:dyDescent="0.6">
      <c r="A15" s="1"/>
      <c r="B15" s="22" t="s">
        <v>8</v>
      </c>
      <c r="C15" s="22"/>
      <c r="D15" s="3">
        <f>SUM(D5:D14)</f>
        <v>18860</v>
      </c>
      <c r="E15" s="3">
        <f>SUM(E5:E14)</f>
        <v>24660</v>
      </c>
      <c r="F15" s="3">
        <f t="shared" si="0"/>
        <v>43520</v>
      </c>
      <c r="G15" s="3">
        <f>SUM(G5:G14)</f>
        <v>42100</v>
      </c>
      <c r="H15" s="3">
        <f>SUM(H5:H14)</f>
        <v>10880</v>
      </c>
    </row>
    <row r="16" spans="1:8" x14ac:dyDescent="0.6">
      <c r="A16" s="1"/>
      <c r="B16" s="1"/>
      <c r="C16" s="1"/>
      <c r="D16" s="1"/>
      <c r="E16" s="1"/>
      <c r="F16" s="1"/>
      <c r="G16" s="1"/>
      <c r="H16" s="1"/>
    </row>
    <row r="17" spans="1:8" x14ac:dyDescent="0.6">
      <c r="A17" s="1"/>
      <c r="B17" s="1"/>
      <c r="C17" s="1"/>
      <c r="D17" s="1"/>
      <c r="E17" s="1"/>
      <c r="F17" s="23" t="s">
        <v>21</v>
      </c>
      <c r="G17" s="24"/>
      <c r="H17" s="4">
        <v>0.25</v>
      </c>
    </row>
  </sheetData>
  <scenarios current="0" sqref="H15">
    <scenario name="순이익 인상" locked="1" count="1" user="ys" comment="만든 사람 ys 날짜 2024-03-30">
      <inputCells r="H17" val="0.3" numFmtId="9"/>
    </scenario>
    <scenario name="순이익 인하" locked="1" count="1" user="ys" comment="만든 사람 ys 날짜 2024-03-30">
      <inputCells r="H17" val="0.2" numFmtId="9"/>
    </scenario>
  </scenarios>
  <mergeCells count="9">
    <mergeCell ref="B11:B14"/>
    <mergeCell ref="B15:C15"/>
    <mergeCell ref="F17:G17"/>
    <mergeCell ref="B1:H1"/>
    <mergeCell ref="B3:C4"/>
    <mergeCell ref="D3:F3"/>
    <mergeCell ref="G3:G4"/>
    <mergeCell ref="H3:H4"/>
    <mergeCell ref="B5:B10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C32F7-2C55-4F20-BC80-35AA59DF290C}">
  <sheetPr>
    <outlinePr summaryBelow="0"/>
  </sheetPr>
  <dimension ref="B1:F12"/>
  <sheetViews>
    <sheetView showGridLines="0" workbookViewId="0"/>
  </sheetViews>
  <sheetFormatPr defaultRowHeight="16.899999999999999" outlineLevelRow="1" outlineLevelCol="1" x14ac:dyDescent="0.6"/>
  <cols>
    <col min="3" max="3" width="8.25" bestFit="1" customWidth="1"/>
    <col min="4" max="6" width="10.3125" bestFit="1" customWidth="1" outlineLevel="1"/>
  </cols>
  <sheetData>
    <row r="1" spans="2:6" ht="17.25" thickBot="1" x14ac:dyDescent="0.65"/>
    <row r="2" spans="2:6" x14ac:dyDescent="0.6">
      <c r="B2" s="38" t="s">
        <v>63</v>
      </c>
      <c r="C2" s="39"/>
      <c r="D2" s="45"/>
      <c r="E2" s="45"/>
      <c r="F2" s="45"/>
    </row>
    <row r="3" spans="2:6" collapsed="1" x14ac:dyDescent="0.6">
      <c r="B3" s="37"/>
      <c r="C3" s="37"/>
      <c r="D3" s="46" t="s">
        <v>65</v>
      </c>
      <c r="E3" s="46" t="s">
        <v>73</v>
      </c>
      <c r="F3" s="46" t="s">
        <v>74</v>
      </c>
    </row>
    <row r="4" spans="2:6" ht="47.25" hidden="1" outlineLevel="1" x14ac:dyDescent="0.6">
      <c r="B4" s="41"/>
      <c r="C4" s="41"/>
      <c r="D4" s="34"/>
      <c r="E4" s="48" t="s">
        <v>61</v>
      </c>
      <c r="F4" s="48" t="s">
        <v>61</v>
      </c>
    </row>
    <row r="5" spans="2:6" x14ac:dyDescent="0.6">
      <c r="B5" s="42" t="s">
        <v>64</v>
      </c>
      <c r="C5" s="43"/>
      <c r="D5" s="40"/>
      <c r="E5" s="40"/>
      <c r="F5" s="40"/>
    </row>
    <row r="6" spans="2:6" outlineLevel="1" x14ac:dyDescent="0.6">
      <c r="B6" s="41"/>
      <c r="C6" s="41" t="s">
        <v>70</v>
      </c>
      <c r="D6" s="35">
        <v>0.25</v>
      </c>
      <c r="E6" s="47">
        <v>0.3</v>
      </c>
      <c r="F6" s="47">
        <v>0.2</v>
      </c>
    </row>
    <row r="7" spans="2:6" outlineLevel="1" x14ac:dyDescent="0.6">
      <c r="B7" s="41"/>
      <c r="C7" s="41" t="s">
        <v>71</v>
      </c>
      <c r="D7" s="35">
        <v>0.04</v>
      </c>
      <c r="E7" s="47">
        <v>0.02</v>
      </c>
      <c r="F7" s="47">
        <v>0.06</v>
      </c>
    </row>
    <row r="8" spans="2:6" x14ac:dyDescent="0.6">
      <c r="B8" s="42" t="s">
        <v>66</v>
      </c>
      <c r="C8" s="43"/>
      <c r="D8" s="40"/>
      <c r="E8" s="40"/>
      <c r="F8" s="40"/>
    </row>
    <row r="9" spans="2:6" ht="17.25" outlineLevel="1" thickBot="1" x14ac:dyDescent="0.65">
      <c r="B9" s="44"/>
      <c r="C9" s="44" t="s">
        <v>72</v>
      </c>
      <c r="D9" s="36">
        <v>1876737.63</v>
      </c>
      <c r="E9" s="36">
        <v>2543140.878</v>
      </c>
      <c r="F9" s="36">
        <v>1307352.956</v>
      </c>
    </row>
    <row r="10" spans="2:6" x14ac:dyDescent="0.6">
      <c r="B10" t="s">
        <v>67</v>
      </c>
    </row>
    <row r="11" spans="2:6" x14ac:dyDescent="0.6">
      <c r="B11" t="s">
        <v>68</v>
      </c>
    </row>
    <row r="12" spans="2:6" x14ac:dyDescent="0.6">
      <c r="B12" t="s">
        <v>69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417C-6107-44C5-AC79-85E38E56482F}">
  <dimension ref="A1:G15"/>
  <sheetViews>
    <sheetView workbookViewId="0">
      <selection sqref="A1:G1"/>
    </sheetView>
  </sheetViews>
  <sheetFormatPr defaultRowHeight="16.899999999999999" x14ac:dyDescent="0.6"/>
  <cols>
    <col min="4" max="4" width="11.75" bestFit="1" customWidth="1"/>
    <col min="6" max="6" width="11.75" bestFit="1" customWidth="1"/>
    <col min="7" max="7" width="10.75" bestFit="1" customWidth="1"/>
  </cols>
  <sheetData>
    <row r="1" spans="1:7" ht="24.75" x14ac:dyDescent="0.6">
      <c r="A1" s="28" t="s">
        <v>22</v>
      </c>
      <c r="B1" s="29"/>
      <c r="C1" s="29"/>
      <c r="D1" s="29"/>
      <c r="E1" s="29"/>
      <c r="F1" s="29"/>
      <c r="G1" s="29"/>
    </row>
    <row r="2" spans="1:7" x14ac:dyDescent="0.6">
      <c r="G2" s="5"/>
    </row>
    <row r="3" spans="1:7" x14ac:dyDescent="0.6">
      <c r="A3" s="10" t="s">
        <v>23</v>
      </c>
      <c r="B3" s="10" t="s">
        <v>24</v>
      </c>
      <c r="C3" s="10" t="s">
        <v>25</v>
      </c>
      <c r="D3" s="10" t="s">
        <v>26</v>
      </c>
      <c r="E3" s="10" t="s">
        <v>27</v>
      </c>
      <c r="F3" s="10" t="s">
        <v>28</v>
      </c>
      <c r="G3" s="10" t="s">
        <v>29</v>
      </c>
    </row>
    <row r="4" spans="1:7" x14ac:dyDescent="0.6">
      <c r="A4" s="6" t="s">
        <v>30</v>
      </c>
      <c r="B4" s="7">
        <v>330</v>
      </c>
      <c r="C4" s="7">
        <v>2048</v>
      </c>
      <c r="D4" s="7">
        <f>B4*C4</f>
        <v>675840</v>
      </c>
      <c r="E4" s="7">
        <v>450</v>
      </c>
      <c r="F4" s="7">
        <f t="shared" ref="F4:F12" si="0">E4*C4*(1-$B$15)</f>
        <v>884736</v>
      </c>
      <c r="G4" s="8">
        <f>(F4-D4)*$B$14</f>
        <v>52224</v>
      </c>
    </row>
    <row r="5" spans="1:7" x14ac:dyDescent="0.6">
      <c r="A5" s="6" t="s">
        <v>31</v>
      </c>
      <c r="B5" s="7">
        <v>420</v>
      </c>
      <c r="C5" s="7">
        <v>3456</v>
      </c>
      <c r="D5" s="7">
        <f t="shared" ref="D5:D12" si="1">B5*C5</f>
        <v>1451520</v>
      </c>
      <c r="E5" s="7">
        <v>675</v>
      </c>
      <c r="F5" s="7">
        <f t="shared" si="0"/>
        <v>2239488</v>
      </c>
      <c r="G5" s="8">
        <f t="shared" ref="G5:G12" si="2">(F5-D5)*$B$14</f>
        <v>196992</v>
      </c>
    </row>
    <row r="6" spans="1:7" x14ac:dyDescent="0.6">
      <c r="A6" s="6" t="s">
        <v>32</v>
      </c>
      <c r="B6" s="7">
        <v>256</v>
      </c>
      <c r="C6" s="7">
        <v>4678</v>
      </c>
      <c r="D6" s="7">
        <f t="shared" si="1"/>
        <v>1197568</v>
      </c>
      <c r="E6" s="7">
        <v>354</v>
      </c>
      <c r="F6" s="7">
        <f t="shared" si="0"/>
        <v>1589771.52</v>
      </c>
      <c r="G6" s="8">
        <f t="shared" si="2"/>
        <v>98050.880000000005</v>
      </c>
    </row>
    <row r="7" spans="1:7" x14ac:dyDescent="0.6">
      <c r="A7" s="6" t="s">
        <v>33</v>
      </c>
      <c r="B7" s="7">
        <v>540</v>
      </c>
      <c r="C7" s="7">
        <v>9845</v>
      </c>
      <c r="D7" s="7">
        <f t="shared" si="1"/>
        <v>5316300</v>
      </c>
      <c r="E7" s="7">
        <v>623</v>
      </c>
      <c r="F7" s="7">
        <f t="shared" si="0"/>
        <v>5888097.5999999996</v>
      </c>
      <c r="G7" s="8">
        <f t="shared" si="2"/>
        <v>142949.39999999991</v>
      </c>
    </row>
    <row r="8" spans="1:7" x14ac:dyDescent="0.6">
      <c r="A8" s="6" t="s">
        <v>34</v>
      </c>
      <c r="B8" s="7">
        <v>789</v>
      </c>
      <c r="C8" s="7">
        <v>10234</v>
      </c>
      <c r="D8" s="7">
        <f t="shared" si="1"/>
        <v>8074626</v>
      </c>
      <c r="E8" s="7">
        <v>987</v>
      </c>
      <c r="F8" s="7">
        <f t="shared" si="0"/>
        <v>9696919.6799999997</v>
      </c>
      <c r="G8" s="8">
        <f t="shared" si="2"/>
        <v>405573.41999999993</v>
      </c>
    </row>
    <row r="9" spans="1:7" x14ac:dyDescent="0.6">
      <c r="A9" s="6" t="s">
        <v>35</v>
      </c>
      <c r="B9" s="7">
        <v>654</v>
      </c>
      <c r="C9" s="7">
        <v>4567</v>
      </c>
      <c r="D9" s="7">
        <f t="shared" si="1"/>
        <v>2986818</v>
      </c>
      <c r="E9" s="7">
        <v>769</v>
      </c>
      <c r="F9" s="7">
        <f t="shared" si="0"/>
        <v>3371542.08</v>
      </c>
      <c r="G9" s="8">
        <f t="shared" si="2"/>
        <v>96181.020000000019</v>
      </c>
    </row>
    <row r="10" spans="1:7" x14ac:dyDescent="0.6">
      <c r="A10" s="6" t="s">
        <v>36</v>
      </c>
      <c r="B10" s="7">
        <v>1024</v>
      </c>
      <c r="C10" s="7">
        <v>7850</v>
      </c>
      <c r="D10" s="7">
        <f t="shared" si="1"/>
        <v>8038400</v>
      </c>
      <c r="E10" s="7">
        <v>1324</v>
      </c>
      <c r="F10" s="7">
        <f t="shared" si="0"/>
        <v>9977664</v>
      </c>
      <c r="G10" s="8">
        <f t="shared" si="2"/>
        <v>484816</v>
      </c>
    </row>
    <row r="11" spans="1:7" x14ac:dyDescent="0.6">
      <c r="A11" s="6" t="s">
        <v>37</v>
      </c>
      <c r="B11" s="7">
        <v>567</v>
      </c>
      <c r="C11" s="7">
        <v>9834</v>
      </c>
      <c r="D11" s="7">
        <f t="shared" si="1"/>
        <v>5575878</v>
      </c>
      <c r="E11" s="7">
        <v>654</v>
      </c>
      <c r="F11" s="7">
        <f t="shared" si="0"/>
        <v>6174178.5599999996</v>
      </c>
      <c r="G11" s="8">
        <f t="shared" si="2"/>
        <v>149575.1399999999</v>
      </c>
    </row>
    <row r="12" spans="1:7" x14ac:dyDescent="0.6">
      <c r="A12" s="6" t="s">
        <v>38</v>
      </c>
      <c r="B12" s="7">
        <v>645</v>
      </c>
      <c r="C12" s="7">
        <v>8907</v>
      </c>
      <c r="D12" s="7">
        <f t="shared" si="1"/>
        <v>5745015</v>
      </c>
      <c r="E12" s="7">
        <v>789</v>
      </c>
      <c r="F12" s="7">
        <f t="shared" si="0"/>
        <v>6746518.0800000001</v>
      </c>
      <c r="G12" s="8">
        <f t="shared" si="2"/>
        <v>250375.77000000002</v>
      </c>
    </row>
    <row r="13" spans="1:7" x14ac:dyDescent="0.6">
      <c r="A13" s="30" t="s">
        <v>39</v>
      </c>
      <c r="B13" s="31"/>
      <c r="C13" s="7">
        <f>SUM(C4:C12)</f>
        <v>61419</v>
      </c>
      <c r="D13" s="7">
        <f>SUM(D4:D12)</f>
        <v>39061965</v>
      </c>
      <c r="E13" s="7">
        <f>SUM(E4:E12)</f>
        <v>6625</v>
      </c>
      <c r="F13" s="7">
        <f>SUM(F4:F12)</f>
        <v>46568915.519999996</v>
      </c>
      <c r="G13" s="7">
        <f>SUM(G4:G12)</f>
        <v>1876737.6299999997</v>
      </c>
    </row>
    <row r="14" spans="1:7" x14ac:dyDescent="0.6">
      <c r="A14" s="10" t="s">
        <v>40</v>
      </c>
      <c r="B14" s="9">
        <v>0.25</v>
      </c>
    </row>
    <row r="15" spans="1:7" x14ac:dyDescent="0.6">
      <c r="A15" s="10" t="s">
        <v>41</v>
      </c>
      <c r="B15" s="9">
        <v>0.04</v>
      </c>
    </row>
  </sheetData>
  <scenarios current="0" sqref="G13">
    <scenario name="이익증가" locked="1" count="2" user="ys" comment="만든 사람 ys 날짜 2024-03-30">
      <inputCells r="B14" val="0.3" numFmtId="9"/>
      <inputCells r="B15" val="0.02" numFmtId="9"/>
    </scenario>
    <scenario name="이익감소" locked="1" count="2" user="ys" comment="만든 사람 ys 날짜 2024-03-30">
      <inputCells r="B14" val="0.2" numFmtId="9"/>
      <inputCells r="B15" val="0.06" numFmtId="9"/>
    </scenario>
  </scenarios>
  <mergeCells count="2">
    <mergeCell ref="A1:G1"/>
    <mergeCell ref="A13:B13"/>
  </mergeCells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59DEE-DAB0-4696-A736-4853C7A58762}">
  <dimension ref="A1:F13"/>
  <sheetViews>
    <sheetView workbookViewId="0">
      <selection sqref="A1:F1"/>
    </sheetView>
  </sheetViews>
  <sheetFormatPr defaultRowHeight="16.899999999999999" x14ac:dyDescent="0.6"/>
  <cols>
    <col min="2" max="3" width="11" customWidth="1"/>
    <col min="5" max="5" width="13" bestFit="1" customWidth="1"/>
    <col min="6" max="6" width="11.875" bestFit="1" customWidth="1"/>
  </cols>
  <sheetData>
    <row r="1" spans="1:6" ht="27" x14ac:dyDescent="0.6">
      <c r="A1" s="32" t="s">
        <v>42</v>
      </c>
      <c r="B1" s="32"/>
      <c r="C1" s="32"/>
      <c r="D1" s="32"/>
      <c r="E1" s="32"/>
      <c r="F1" s="32"/>
    </row>
    <row r="2" spans="1:6" x14ac:dyDescent="0.6">
      <c r="A2" s="12"/>
      <c r="B2" s="12"/>
      <c r="C2" s="12"/>
      <c r="D2" s="12"/>
      <c r="E2" s="12"/>
      <c r="F2" s="12"/>
    </row>
    <row r="3" spans="1:6" x14ac:dyDescent="0.6">
      <c r="A3" s="13" t="s">
        <v>43</v>
      </c>
      <c r="B3" s="13" t="s">
        <v>44</v>
      </c>
      <c r="C3" s="13" t="s">
        <v>45</v>
      </c>
      <c r="D3" s="13" t="s">
        <v>46</v>
      </c>
      <c r="E3" s="13" t="s">
        <v>47</v>
      </c>
      <c r="F3" s="13" t="s">
        <v>48</v>
      </c>
    </row>
    <row r="4" spans="1:6" x14ac:dyDescent="0.6">
      <c r="A4" s="13" t="s">
        <v>49</v>
      </c>
      <c r="B4" s="14">
        <v>251900</v>
      </c>
      <c r="C4" s="14">
        <f t="shared" ref="C4:C9" si="0">B4+B4*$A$13</f>
        <v>340065</v>
      </c>
      <c r="D4" s="15">
        <v>23</v>
      </c>
      <c r="E4" s="14">
        <f>C4*D4</f>
        <v>7821495</v>
      </c>
      <c r="F4" s="14">
        <f>E4-E4*$B$13-B4*D4</f>
        <v>1636720.25</v>
      </c>
    </row>
    <row r="5" spans="1:6" x14ac:dyDescent="0.6">
      <c r="A5" s="13" t="s">
        <v>50</v>
      </c>
      <c r="B5" s="14">
        <v>180400</v>
      </c>
      <c r="C5" s="14">
        <f t="shared" si="0"/>
        <v>243540</v>
      </c>
      <c r="D5" s="15">
        <v>67</v>
      </c>
      <c r="E5" s="14">
        <f t="shared" ref="E5:E9" si="1">C5*D5</f>
        <v>16317180</v>
      </c>
      <c r="F5" s="14">
        <f t="shared" ref="F5:F9" si="2">E5-E5*$B$13-B5*D5</f>
        <v>3414521</v>
      </c>
    </row>
    <row r="6" spans="1:6" x14ac:dyDescent="0.6">
      <c r="A6" s="13" t="s">
        <v>51</v>
      </c>
      <c r="B6" s="14">
        <v>273900</v>
      </c>
      <c r="C6" s="14">
        <f t="shared" si="0"/>
        <v>369765</v>
      </c>
      <c r="D6" s="15">
        <v>34</v>
      </c>
      <c r="E6" s="14">
        <f t="shared" si="1"/>
        <v>12572010</v>
      </c>
      <c r="F6" s="14">
        <f t="shared" si="2"/>
        <v>2630809.5</v>
      </c>
    </row>
    <row r="7" spans="1:6" x14ac:dyDescent="0.6">
      <c r="A7" s="13" t="s">
        <v>52</v>
      </c>
      <c r="B7" s="14">
        <v>178750</v>
      </c>
      <c r="C7" s="14">
        <f t="shared" si="0"/>
        <v>241312.5</v>
      </c>
      <c r="D7" s="15">
        <v>56</v>
      </c>
      <c r="E7" s="14">
        <f t="shared" si="1"/>
        <v>13513500</v>
      </c>
      <c r="F7" s="14">
        <f t="shared" si="2"/>
        <v>2827825</v>
      </c>
    </row>
    <row r="8" spans="1:6" x14ac:dyDescent="0.6">
      <c r="A8" s="13" t="s">
        <v>53</v>
      </c>
      <c r="B8" s="14">
        <v>489500</v>
      </c>
      <c r="C8" s="14">
        <f t="shared" si="0"/>
        <v>660825</v>
      </c>
      <c r="D8" s="15">
        <v>78</v>
      </c>
      <c r="E8" s="14">
        <f t="shared" si="1"/>
        <v>51544350</v>
      </c>
      <c r="F8" s="14">
        <f t="shared" si="2"/>
        <v>10786132.5</v>
      </c>
    </row>
    <row r="9" spans="1:6" x14ac:dyDescent="0.6">
      <c r="A9" s="13" t="s">
        <v>54</v>
      </c>
      <c r="B9" s="14">
        <v>539000</v>
      </c>
      <c r="C9" s="14">
        <f t="shared" si="0"/>
        <v>727650</v>
      </c>
      <c r="D9" s="15">
        <v>92</v>
      </c>
      <c r="E9" s="14">
        <f t="shared" si="1"/>
        <v>66943800</v>
      </c>
      <c r="F9" s="14">
        <f t="shared" si="2"/>
        <v>14008610</v>
      </c>
    </row>
    <row r="10" spans="1:6" x14ac:dyDescent="0.6">
      <c r="A10" s="33" t="s">
        <v>55</v>
      </c>
      <c r="B10" s="33"/>
      <c r="C10" s="33"/>
      <c r="D10" s="16">
        <f>SUM(D4:D9)</f>
        <v>350</v>
      </c>
      <c r="E10" s="14">
        <f>SUM(E4:E9)</f>
        <v>168712335</v>
      </c>
      <c r="F10" s="14">
        <f>SUM(F4:F9)</f>
        <v>35304618.25</v>
      </c>
    </row>
    <row r="11" spans="1:6" x14ac:dyDescent="0.6">
      <c r="A11" s="17"/>
      <c r="B11" s="17"/>
      <c r="C11" s="17"/>
      <c r="D11" s="17"/>
      <c r="E11" s="17"/>
      <c r="F11" s="17"/>
    </row>
    <row r="12" spans="1:6" x14ac:dyDescent="0.6">
      <c r="A12" s="13" t="s">
        <v>56</v>
      </c>
      <c r="B12" s="13" t="s">
        <v>57</v>
      </c>
      <c r="C12" s="12"/>
      <c r="D12" s="12"/>
      <c r="E12" s="18"/>
      <c r="F12" s="12"/>
    </row>
    <row r="13" spans="1:6" x14ac:dyDescent="0.6">
      <c r="A13" s="19">
        <v>0.35</v>
      </c>
      <c r="B13" s="20">
        <v>0.05</v>
      </c>
      <c r="C13" s="12"/>
      <c r="D13" s="12"/>
      <c r="E13" s="12"/>
      <c r="F13" s="12"/>
    </row>
  </sheetData>
  <scenarios current="0" sqref="E10:F10">
    <scenario name="이익증가" locked="1" count="2" user="ys" comment="만든 사람 ys 날짜 2024-03-30">
      <inputCells r="A13" val="0.45" numFmtId="9"/>
      <inputCells r="B13" val="0.03" numFmtId="9"/>
    </scenario>
    <scenario name="이익감소" locked="1" count="2" user="ys" comment="만든 사람 ys 날짜 2024-03-30">
      <inputCells r="A13" val="0.25" numFmtId="9"/>
      <inputCells r="B13" val="0.08" numFmtId="9"/>
    </scenario>
  </scenarios>
  <mergeCells count="2">
    <mergeCell ref="A1:F1"/>
    <mergeCell ref="A10:C10"/>
  </mergeCells>
  <phoneticPr fontId="4" type="noConversion"/>
  <conditionalFormatting sqref="A4:A9">
    <cfRule type="cellIs" dxfId="1" priority="2" stopIfTrue="1" operator="equal">
      <formula>"소계"</formula>
    </cfRule>
  </conditionalFormatting>
  <conditionalFormatting sqref="F4:F10">
    <cfRule type="cellIs" dxfId="0" priority="1" stopIfTrue="1" operator="greaterThanOrEqual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7E36E-8C42-4766-883B-3F0991982248}">
  <sheetPr>
    <outlinePr summaryBelow="0"/>
  </sheetPr>
  <dimension ref="B1:F13"/>
  <sheetViews>
    <sheetView showGridLines="0" workbookViewId="0"/>
  </sheetViews>
  <sheetFormatPr defaultRowHeight="16.899999999999999" outlineLevelRow="1" outlineLevelCol="1" x14ac:dyDescent="0.6"/>
  <cols>
    <col min="3" max="3" width="12" bestFit="1" customWidth="1"/>
    <col min="4" max="6" width="12.375" bestFit="1" customWidth="1" outlineLevel="1"/>
  </cols>
  <sheetData>
    <row r="1" spans="2:6" ht="17.25" thickBot="1" x14ac:dyDescent="0.65"/>
    <row r="2" spans="2:6" x14ac:dyDescent="0.6">
      <c r="B2" s="38" t="s">
        <v>63</v>
      </c>
      <c r="C2" s="39"/>
      <c r="D2" s="45"/>
      <c r="E2" s="45"/>
      <c r="F2" s="45"/>
    </row>
    <row r="3" spans="2:6" collapsed="1" x14ac:dyDescent="0.6">
      <c r="B3" s="37"/>
      <c r="C3" s="37"/>
      <c r="D3" s="46" t="s">
        <v>65</v>
      </c>
      <c r="E3" s="46" t="s">
        <v>73</v>
      </c>
      <c r="F3" s="46" t="s">
        <v>74</v>
      </c>
    </row>
    <row r="4" spans="2:6" ht="31.5" hidden="1" outlineLevel="1" x14ac:dyDescent="0.6">
      <c r="B4" s="41"/>
      <c r="C4" s="41"/>
      <c r="D4" s="34"/>
      <c r="E4" s="48" t="s">
        <v>61</v>
      </c>
      <c r="F4" s="48" t="s">
        <v>61</v>
      </c>
    </row>
    <row r="5" spans="2:6" x14ac:dyDescent="0.6">
      <c r="B5" s="42" t="s">
        <v>64</v>
      </c>
      <c r="C5" s="43"/>
      <c r="D5" s="40"/>
      <c r="E5" s="40"/>
      <c r="F5" s="40"/>
    </row>
    <row r="6" spans="2:6" outlineLevel="1" x14ac:dyDescent="0.6">
      <c r="B6" s="41"/>
      <c r="C6" s="41" t="s">
        <v>75</v>
      </c>
      <c r="D6" s="35">
        <v>0.35</v>
      </c>
      <c r="E6" s="47">
        <v>0.45</v>
      </c>
      <c r="F6" s="47">
        <v>0.25</v>
      </c>
    </row>
    <row r="7" spans="2:6" outlineLevel="1" x14ac:dyDescent="0.6">
      <c r="B7" s="41"/>
      <c r="C7" s="41" t="s">
        <v>76</v>
      </c>
      <c r="D7" s="35">
        <v>0.05</v>
      </c>
      <c r="E7" s="47">
        <v>0.03</v>
      </c>
      <c r="F7" s="47">
        <v>0.08</v>
      </c>
    </row>
    <row r="8" spans="2:6" x14ac:dyDescent="0.6">
      <c r="B8" s="42" t="s">
        <v>66</v>
      </c>
      <c r="C8" s="43"/>
      <c r="D8" s="40"/>
      <c r="E8" s="40"/>
      <c r="F8" s="40"/>
    </row>
    <row r="9" spans="2:6" outlineLevel="1" x14ac:dyDescent="0.6">
      <c r="B9" s="41"/>
      <c r="C9" s="41" t="s">
        <v>77</v>
      </c>
      <c r="D9" s="49">
        <v>168712335</v>
      </c>
      <c r="E9" s="49">
        <v>181209545</v>
      </c>
      <c r="F9" s="49">
        <v>156215125</v>
      </c>
    </row>
    <row r="10" spans="2:6" ht="17.25" outlineLevel="1" thickBot="1" x14ac:dyDescent="0.65">
      <c r="B10" s="44"/>
      <c r="C10" s="44" t="s">
        <v>78</v>
      </c>
      <c r="D10" s="36">
        <v>35304618.25</v>
      </c>
      <c r="E10" s="36">
        <v>50801158.649999999</v>
      </c>
      <c r="F10" s="36">
        <v>18745815</v>
      </c>
    </row>
    <row r="11" spans="2:6" x14ac:dyDescent="0.6">
      <c r="B11" t="s">
        <v>67</v>
      </c>
    </row>
    <row r="12" spans="2:6" x14ac:dyDescent="0.6">
      <c r="B12" t="s">
        <v>68</v>
      </c>
    </row>
    <row r="13" spans="2:6" x14ac:dyDescent="0.6">
      <c r="B13" t="s">
        <v>69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9</vt:i4>
      </vt:variant>
    </vt:vector>
  </HeadingPairs>
  <TitlesOfParts>
    <vt:vector size="15" baseType="lpstr">
      <vt:lpstr>시나리오 요약(완성)</vt:lpstr>
      <vt:lpstr>시나리오-1(완성)</vt:lpstr>
      <vt:lpstr>시나리오 요약 2(완성)</vt:lpstr>
      <vt:lpstr>시나리오-2(완성)</vt:lpstr>
      <vt:lpstr>시나리오-3(완성)</vt:lpstr>
      <vt:lpstr>시나리오 요약 3(완성)</vt:lpstr>
      <vt:lpstr>마진율</vt:lpstr>
      <vt:lpstr>불량률</vt:lpstr>
      <vt:lpstr>순이익률</vt:lpstr>
      <vt:lpstr>순이익합계</vt:lpstr>
      <vt:lpstr>이익금액합계</vt:lpstr>
      <vt:lpstr>이익률</vt:lpstr>
      <vt:lpstr>이익합계</vt:lpstr>
      <vt:lpstr>판매금액합계</vt:lpstr>
      <vt:lpstr>할인율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</dc:creator>
  <cp:lastModifiedBy>ys</cp:lastModifiedBy>
  <dcterms:created xsi:type="dcterms:W3CDTF">2024-03-30T07:31:41Z</dcterms:created>
  <dcterms:modified xsi:type="dcterms:W3CDTF">2024-03-30T09:12:45Z</dcterms:modified>
</cp:coreProperties>
</file>